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-APP-02\Benutzer\n.schauer\Documents\"/>
    </mc:Choice>
  </mc:AlternateContent>
  <bookViews>
    <workbookView xWindow="0" yWindow="0" windowWidth="28800" windowHeight="12300" firstSheet="7" activeTab="15"/>
  </bookViews>
  <sheets>
    <sheet name="Gunsleben-1" sheetId="1" r:id="rId1"/>
    <sheet name="Hamersleben-1" sheetId="2" r:id="rId2"/>
    <sheet name="Neuwegersleben-1" sheetId="3" r:id="rId3"/>
    <sheet name="Wulferstedt-1" sheetId="4" r:id="rId4"/>
    <sheet name="Ausleben-1" sheetId="5" r:id="rId5"/>
    <sheet name="Ottleben-1" sheetId="6" r:id="rId6"/>
    <sheet name="Warsleben-1" sheetId="7" r:id="rId7"/>
    <sheet name="Üplingen-in Warsleben" sheetId="8" r:id="rId8"/>
    <sheet name="Gröningen-1" sheetId="9" r:id="rId9"/>
    <sheet name="Kloster-1" sheetId="10" r:id="rId10"/>
    <sheet name="Dalldorf-1" sheetId="11" r:id="rId11"/>
    <sheet name="Großalsleben-1" sheetId="12" r:id="rId12"/>
    <sheet name="Krottorf-1" sheetId="17" r:id="rId13"/>
    <sheet name="Kroppenstedt-1" sheetId="13" r:id="rId14"/>
    <sheet name="Briefwahl-1" sheetId="14" r:id="rId15"/>
    <sheet name="gesamt-1" sheetId="15" r:id="rId1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5" l="1"/>
  <c r="B13" i="15"/>
  <c r="B12" i="15"/>
  <c r="B8" i="15"/>
  <c r="B10" i="15" s="1"/>
  <c r="B7" i="7" l="1"/>
  <c r="H10" i="15" l="1"/>
  <c r="B4" i="15"/>
  <c r="B10" i="14"/>
  <c r="E5" i="14"/>
  <c r="E6" i="14" s="1"/>
  <c r="F4" i="13"/>
  <c r="F4" i="17"/>
  <c r="F4" i="12"/>
  <c r="F4" i="11"/>
  <c r="F4" i="10"/>
  <c r="F4" i="9"/>
  <c r="F4" i="8"/>
  <c r="F4" i="7"/>
  <c r="F5" i="7" s="1"/>
  <c r="F4" i="6"/>
  <c r="F4" i="5"/>
  <c r="F4" i="4"/>
  <c r="F4" i="3"/>
  <c r="F4" i="2"/>
  <c r="F4" i="1"/>
  <c r="F7" i="13"/>
  <c r="F6" i="13"/>
  <c r="F3" i="13"/>
  <c r="F7" i="17"/>
  <c r="F6" i="17"/>
  <c r="F7" i="12"/>
  <c r="F6" i="12"/>
  <c r="F7" i="11"/>
  <c r="F6" i="11"/>
  <c r="F7" i="10"/>
  <c r="F6" i="10"/>
  <c r="F7" i="9"/>
  <c r="F6" i="9"/>
  <c r="F5" i="9"/>
  <c r="F7" i="8"/>
  <c r="F6" i="8"/>
  <c r="F3" i="8"/>
  <c r="F7" i="7"/>
  <c r="F6" i="7"/>
  <c r="F7" i="6"/>
  <c r="F6" i="6"/>
  <c r="F7" i="5"/>
  <c r="F6" i="5"/>
  <c r="F7" i="4"/>
  <c r="F6" i="4"/>
  <c r="F5" i="4"/>
  <c r="F7" i="3"/>
  <c r="F6" i="3"/>
  <c r="F7" i="2"/>
  <c r="F6" i="2"/>
  <c r="E8" i="14"/>
  <c r="E7" i="14"/>
  <c r="E4" i="14"/>
  <c r="F7" i="1"/>
  <c r="F6" i="1"/>
  <c r="H7" i="15"/>
  <c r="H6" i="15"/>
  <c r="H11" i="15" s="1"/>
  <c r="B3" i="15"/>
  <c r="H3" i="15" s="1"/>
  <c r="B4" i="14"/>
  <c r="B6" i="13"/>
  <c r="B10" i="13" s="1"/>
  <c r="C4" i="13"/>
  <c r="B6" i="17"/>
  <c r="B10" i="17" s="1"/>
  <c r="C4" i="17"/>
  <c r="B6" i="12"/>
  <c r="B10" i="12" s="1"/>
  <c r="C4" i="12"/>
  <c r="B6" i="11"/>
  <c r="B10" i="11" s="1"/>
  <c r="C4" i="11"/>
  <c r="B6" i="10"/>
  <c r="B10" i="10" s="1"/>
  <c r="C4" i="10"/>
  <c r="B6" i="9"/>
  <c r="B10" i="9" s="1"/>
  <c r="C4" i="9"/>
  <c r="B6" i="8"/>
  <c r="B10" i="8" s="1"/>
  <c r="C4" i="8"/>
  <c r="B6" i="7"/>
  <c r="B10" i="7" s="1"/>
  <c r="C4" i="7"/>
  <c r="B6" i="6"/>
  <c r="B10" i="6" s="1"/>
  <c r="C4" i="6"/>
  <c r="B6" i="5"/>
  <c r="B10" i="5" s="1"/>
  <c r="C4" i="5"/>
  <c r="B6" i="4"/>
  <c r="B10" i="4" s="1"/>
  <c r="C4" i="4"/>
  <c r="B6" i="3"/>
  <c r="B10" i="3" s="1"/>
  <c r="C4" i="3"/>
  <c r="B6" i="2"/>
  <c r="B10" i="2" s="1"/>
  <c r="C4" i="2"/>
  <c r="B10" i="1"/>
  <c r="F5" i="1" s="1"/>
  <c r="C4" i="1"/>
  <c r="B6" i="1"/>
  <c r="F5" i="13" l="1"/>
  <c r="F5" i="17"/>
  <c r="F5" i="12"/>
  <c r="F5" i="11"/>
  <c r="F5" i="10"/>
  <c r="F5" i="8"/>
  <c r="F5" i="6"/>
  <c r="F5" i="5"/>
  <c r="F5" i="3"/>
  <c r="F5" i="2"/>
  <c r="C8" i="15"/>
  <c r="B6" i="15"/>
  <c r="C4" i="15"/>
  <c r="I4" i="15" l="1"/>
  <c r="H5" i="15"/>
  <c r="I5" i="15" s="1"/>
  <c r="C12" i="15"/>
  <c r="C10" i="15"/>
  <c r="I7" i="15"/>
  <c r="I6" i="15"/>
</calcChain>
</file>

<file path=xl/sharedStrings.xml><?xml version="1.0" encoding="utf-8"?>
<sst xmlns="http://schemas.openxmlformats.org/spreadsheetml/2006/main" count="193" uniqueCount="15">
  <si>
    <t xml:space="preserve">Wahlberechtigte </t>
  </si>
  <si>
    <t>Briefwähler</t>
  </si>
  <si>
    <t>Wahlberechtigte ohne Sperrvermerk</t>
  </si>
  <si>
    <t>Wähler im Wahllokal</t>
  </si>
  <si>
    <t>Wahlbeteiligung der Wähler ohne Sperrvermerk</t>
  </si>
  <si>
    <t>gültige Stimmen</t>
  </si>
  <si>
    <t>ungültige Stimmen</t>
  </si>
  <si>
    <t>abgegebene Briefwahlunterlagen</t>
  </si>
  <si>
    <t xml:space="preserve">Wahlbeteiligung </t>
  </si>
  <si>
    <t>Wahlberechtigte</t>
  </si>
  <si>
    <t>%</t>
  </si>
  <si>
    <t xml:space="preserve">Wähler  </t>
  </si>
  <si>
    <t>Nicht-Wähler</t>
  </si>
  <si>
    <t>Wähler</t>
  </si>
  <si>
    <t>Wahlbeteiligung der Briefwähler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</si>
</sst>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Gunsleben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B93-45A8-ADF2-E7E29472D99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2CD8-4E70-8929-FFB0FEB0A88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'Gunsleben-1'!$E$4:$E$5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'Gunsleben-1'!$F$4:$F$5</c:f>
              <c:numCache>
                <c:formatCode>General</c:formatCode>
                <c:ptCount val="2"/>
                <c:pt idx="0">
                  <c:v>38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8-4E70-8929-FFB0FEB0A8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Ausleben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527E-4D31-90D6-716BEBACCA4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27E-4D31-90D6-716BEBACCA4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'Ausleben-1'!$F$6:$F$7</c:f>
              <c:numCache>
                <c:formatCode>General</c:formatCode>
                <c:ptCount val="2"/>
                <c:pt idx="0">
                  <c:v>57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E-4D31-90D6-716BEBACCA4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Ottleben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A02-4758-9202-AD8C0E08C1F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545-4A32-9897-74E1879A68B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'Ottleben-1'!$E$4:$E$5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'Ottleben-1'!$F$4:$F$5</c:f>
              <c:numCache>
                <c:formatCode>General</c:formatCode>
                <c:ptCount val="2"/>
                <c:pt idx="0">
                  <c:v>79</c:v>
                </c:pt>
                <c:pt idx="1">
                  <c:v>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45-4A32-9897-74E1879A68B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Ottleben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0D76-4BD3-9986-B7B3D43DF34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0D76-4BD3-9986-B7B3D43DF34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'Ottleben-1'!$E$6:$E$7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'Ottleben-1'!$F$6:$F$7</c:f>
              <c:numCache>
                <c:formatCode>General</c:formatCode>
                <c:ptCount val="2"/>
                <c:pt idx="0">
                  <c:v>78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6-4BD3-9986-B7B3D43DF34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Warsleben+Üplingen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2E4-4E92-974C-14A0FD9378E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80D-4603-B533-E10FDF5BFD8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'Warsleben-1'!$E$4:$E$5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'Warsleben-1'!$F$4:$F$5</c:f>
              <c:numCache>
                <c:formatCode>General</c:formatCode>
                <c:ptCount val="2"/>
                <c:pt idx="0">
                  <c:v>65</c:v>
                </c:pt>
                <c:pt idx="1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D-4603-B533-E10FDF5BFD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Warsleben+Üplingen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6D7-4203-9FF4-D1EA972AAD8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A70-4CE9-AEDC-82522E638C6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'Warsleben-1'!$E$6:$E$7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'Warsleben-1'!$F$6:$F$7</c:f>
              <c:numCache>
                <c:formatCode>General</c:formatCode>
                <c:ptCount val="2"/>
                <c:pt idx="0">
                  <c:v>60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70-4CE9-AEDC-82522E638C6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Üplingen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F6DF-4079-8273-4C5A6D9A015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F6DF-4079-8273-4C5A6D9A015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'Üplingen-in Warsleben'!$E$4:$E$5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'Üplingen-in Warsleben'!$F$4:$F$5</c:f>
              <c:numCache>
                <c:formatCode>General</c:formatCode>
                <c:ptCount val="2"/>
                <c:pt idx="0">
                  <c:v>1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F-4079-8273-4C5A6D9A01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Üplingen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680-498D-9185-78A33B65131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680-498D-9185-78A33B65131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'Üplingen-in Warsleben'!$E$6:$E$7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'Üplingen-in Warsleben'!$F$6:$F$7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80-498D-9185-78A33B65131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Gröningen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EB8-4F5D-8F46-32C1F588F34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7C1-4575-B46F-695C2DD116B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'Gröningen-1'!$E$4:$E$5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'Gröningen-1'!$F$4:$F$5</c:f>
              <c:numCache>
                <c:formatCode>General</c:formatCode>
                <c:ptCount val="2"/>
                <c:pt idx="0">
                  <c:v>306</c:v>
                </c:pt>
                <c:pt idx="1">
                  <c:v>1085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1-4575-B46F-695C2DD116B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Gröningen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61D-4F42-9E9E-855EFAD6541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1EAC-49A7-8CC7-8EDF33BFEF9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'Gröningen-1'!$E$6:$E$7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'Gröningen-1'!$F$6:$F$7</c:f>
              <c:numCache>
                <c:formatCode>General</c:formatCode>
                <c:ptCount val="2"/>
                <c:pt idx="0">
                  <c:v>299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AC-49A7-8CC7-8EDF33BFEF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Kloster Gröningen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83B-4058-BDA6-6817BAFC819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83B-4058-BDA6-6817BAFC819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'Kloster-1'!$E$4:$E$5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'Kloster-1'!$F$4:$F$5</c:f>
              <c:numCache>
                <c:formatCode>General</c:formatCode>
                <c:ptCount val="2"/>
                <c:pt idx="0">
                  <c:v>103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3B-4058-BDA6-6817BAFC81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Gunsleben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8D4-4C07-BC39-D057D4DEA86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02E-48C2-80CF-5B777077B61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'Gunsleben-1'!$E$6:$E$7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'Gunsleben-1'!$F$6:$F$7</c:f>
              <c:numCache>
                <c:formatCode>General</c:formatCode>
                <c:ptCount val="2"/>
                <c:pt idx="0">
                  <c:v>35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2E-48C2-80CF-5B777077B6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Kloster Gröningen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CAC7-4509-80A8-AC3B3405213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CAC7-4509-80A8-AC3B3405213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'Kloster-1'!$E$6:$E$7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'Kloster-1'!$F$6:$F$7</c:f>
              <c:numCache>
                <c:formatCode>General</c:formatCode>
                <c:ptCount val="2"/>
                <c:pt idx="0">
                  <c:v>98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C7-4509-80A8-AC3B3405213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Dalldorf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FF000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D21-4B8B-B208-E9C55409AB0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E-1D21-4B8B-B208-E9C55409AB0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'Dalldorf-1'!$E$4:$E$5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'Dalldorf-1'!$F$4:$F$5</c:f>
              <c:numCache>
                <c:formatCode>General</c:formatCode>
                <c:ptCount val="2"/>
                <c:pt idx="0">
                  <c:v>31</c:v>
                </c:pt>
                <c:pt idx="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21-4B8B-B208-E9C55409AB0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Dalldorf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7B4-42EE-A1E5-C3FDD5D3989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E7B4-42EE-A1E5-C3FDD5D398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'Dalldorf-1'!$E$6:$E$7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'Dalldorf-1'!$F$6:$F$7</c:f>
              <c:numCache>
                <c:formatCode>General</c:formatCode>
                <c:ptCount val="2"/>
                <c:pt idx="0">
                  <c:v>28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4-42EE-A1E5-C3FDD5D398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Großalsleben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F02-4636-90E2-CBC9CA805D76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A5A2-4DD3-8B22-63D18FBA9C2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'Großalsleben-1'!$E$4:$E$5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'Großalsleben-1'!$F$4:$F$5</c:f>
              <c:numCache>
                <c:formatCode>General</c:formatCode>
                <c:ptCount val="2"/>
                <c:pt idx="0">
                  <c:v>74</c:v>
                </c:pt>
                <c:pt idx="1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A2-4DD3-8B22-63D18FBA9C2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Großalsleben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31-4B80-9D32-B5DFEB55CC3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0-7431-4B80-9D32-B5DFEB55CC3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'Großalsleben-1'!$E$6:$E$7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'Großalsleben-1'!$F$6:$F$7</c:f>
              <c:numCache>
                <c:formatCode>General</c:formatCode>
                <c:ptCount val="2"/>
                <c:pt idx="0">
                  <c:v>66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1-4B80-9D32-B5DFEB55CC3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Krottorf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2-0907-4750-B3B6-27AC35C1F09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0907-4750-B3B6-27AC35C1F09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'Krottorf-1'!$E$4:$E$5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'Krottorf-1'!$F$4:$F$5</c:f>
              <c:numCache>
                <c:formatCode>General</c:formatCode>
                <c:ptCount val="2"/>
                <c:pt idx="0">
                  <c:v>56</c:v>
                </c:pt>
                <c:pt idx="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7-4750-B3B6-27AC35C1F0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Krottorf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1E42-45E4-83E7-C9A0B4972B6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1E42-45E4-83E7-C9A0B4972B6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'Krottorf-1'!$E$6:$E$7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'Krottorf-1'!$F$6:$F$7</c:f>
              <c:numCache>
                <c:formatCode>General</c:formatCode>
                <c:ptCount val="2"/>
                <c:pt idx="0">
                  <c:v>56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42-45E4-83E7-C9A0B4972B6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Kroppenstedt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C12-4A90-A981-C9ED47D9280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6167-48E2-86DA-8CD893499F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'Kroppenstedt-1'!$E$4:$E$5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'Kroppenstedt-1'!$F$4:$F$5</c:f>
              <c:numCache>
                <c:formatCode>General</c:formatCode>
                <c:ptCount val="2"/>
                <c:pt idx="0">
                  <c:v>125</c:v>
                </c:pt>
                <c:pt idx="1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67-48E2-86DA-8CD893499F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Kroppenstedt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055555555555558E-2"/>
          <c:y val="0.20615558471857684"/>
          <c:w val="0.81388888888888888"/>
          <c:h val="0.57479476523767858"/>
        </c:manualLayout>
      </c:layout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5B1F-4A38-8036-F375A08172A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5B1F-4A38-8036-F375A08172A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'Kroppenstedt-1'!$E$6:$E$7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'Kroppenstedt-1'!$F$6:$F$7</c:f>
              <c:numCache>
                <c:formatCode>General</c:formatCode>
                <c:ptCount val="2"/>
                <c:pt idx="0">
                  <c:v>112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F-4A38-8036-F375A08172A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Briefwahl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0.17171296296296298"/>
          <c:w val="0.93888888888888888"/>
          <c:h val="0.671457786526684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6B20-47BD-8FCD-43C69F58C6C1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B20-47BD-8FCD-43C69F58C6C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'Briefwahl-1'!$D$5:$D$6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'Briefwahl-1'!$E$5:$E$6</c:f>
              <c:numCache>
                <c:formatCode>General</c:formatCode>
                <c:ptCount val="2"/>
                <c:pt idx="0">
                  <c:v>308</c:v>
                </c:pt>
                <c:pt idx="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0-47BD-8FCD-43C69F58C6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Hamersleben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269-4BD9-BFBE-0CF2407CB91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0C2-441C-9064-40395231C37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'Hamersleben-1'!$E$4:$E$5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'Hamersleben-1'!$F$4:$F$5</c:f>
              <c:numCache>
                <c:formatCode>General</c:formatCode>
                <c:ptCount val="2"/>
                <c:pt idx="0">
                  <c:v>108</c:v>
                </c:pt>
                <c:pt idx="1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2-441C-9064-40395231C37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Briefwahl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D43-438F-A8A3-CF8940EB2FA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DF9-4A3E-A4FA-28E6E8DDB78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'Briefwahl-1'!$D$7:$D$8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'Briefwahl-1'!$E$7:$E$8</c:f>
              <c:numCache>
                <c:formatCode>General</c:formatCode>
                <c:ptCount val="2"/>
                <c:pt idx="0">
                  <c:v>293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A3E-A4FA-28E6E8DDB78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gesamt</a:t>
            </a:r>
          </a:p>
        </c:rich>
      </c:tx>
      <c:layout>
        <c:manualLayout>
          <c:xMode val="edge"/>
          <c:yMode val="edge"/>
          <c:x val="0.3787637795275591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138888888888889"/>
          <c:y val="0.22004447360746568"/>
          <c:w val="0.81388888888888888"/>
          <c:h val="0.57479476523767858"/>
        </c:manualLayout>
      </c:layout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67F-476C-BB2A-8D48F64C3AC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FFD9-4FD2-888C-86E6C549F4F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'gesamt-1'!$G$6:$G$7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'gesamt-1'!$H$6:$H$7</c:f>
              <c:numCache>
                <c:formatCode>General</c:formatCode>
                <c:ptCount val="2"/>
                <c:pt idx="0">
                  <c:v>1425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D9-4FD2-888C-86E6C549F4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0.33578703703703705"/>
          <c:w val="0.93888888888888888"/>
          <c:h val="0.6601614902303878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79A-406E-AB2B-46B9A9D180C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79A-406E-AB2B-46B9A9D180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'gesamt-1'!$G$10:$G$11</c:f>
              <c:strCache>
                <c:ptCount val="2"/>
                <c:pt idx="0">
                  <c:v>Wahlberechtigte</c:v>
                </c:pt>
                <c:pt idx="1">
                  <c:v>gültige Stimmen</c:v>
                </c:pt>
              </c:strCache>
            </c:strRef>
          </c:cat>
          <c:val>
            <c:numRef>
              <c:f>'gesamt-1'!$H$10:$H$11</c:f>
              <c:numCache>
                <c:formatCode>General</c:formatCode>
                <c:ptCount val="2"/>
                <c:pt idx="0">
                  <c:v>7280</c:v>
                </c:pt>
                <c:pt idx="1">
                  <c:v>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7-4AEE-B85D-9F8075CABD2C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000000000000001E-2"/>
          <c:y val="0.21284740449110529"/>
          <c:w val="0.74223118985126857"/>
          <c:h val="0.75474518810148727"/>
        </c:manualLayout>
      </c:layout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5EA-4DE5-84E3-006516F9C2D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612-40F6-944E-AC7DA692DFB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'gesamt-1'!$G$4:$G$5</c:f>
              <c:strCache>
                <c:ptCount val="2"/>
                <c:pt idx="0">
                  <c:v>Wähler  </c:v>
                </c:pt>
                <c:pt idx="1">
                  <c:v>Nicht-Wähler</c:v>
                </c:pt>
              </c:strCache>
            </c:strRef>
          </c:cat>
          <c:val>
            <c:numRef>
              <c:f>'gesamt-1'!$H$4:$H$5</c:f>
              <c:numCache>
                <c:formatCode>General</c:formatCode>
                <c:ptCount val="2"/>
                <c:pt idx="0">
                  <c:v>1506</c:v>
                </c:pt>
                <c:pt idx="1">
                  <c:v>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12-40F6-944E-AC7DA692DFB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Hamersleben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0324-4B6C-B659-34776C157F2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324-4B6C-B659-34776C157F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'Hamersleben-1'!$E$6:$E$7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'Hamersleben-1'!$F$6:$F$7</c:f>
              <c:numCache>
                <c:formatCode>General</c:formatCode>
                <c:ptCount val="2"/>
                <c:pt idx="0">
                  <c:v>105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4-4B6C-B659-34776C157F2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Neuwegersleben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E4-43BB-A69C-AB93F41F7DD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7894-4B8B-8D3A-ECA55F7168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'Neuwegersleben-1'!$E$4:$E$5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'Neuwegersleben-1'!$F$4:$F$5</c:f>
              <c:numCache>
                <c:formatCode>General</c:formatCode>
                <c:ptCount val="2"/>
                <c:pt idx="0">
                  <c:v>51</c:v>
                </c:pt>
                <c:pt idx="1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4-4B8B-8D3A-ECA55F7168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Neuwegersleben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A512-434C-9185-2143B1CA6E3E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A512-434C-9185-2143B1CA6E3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'Neuwegersleben-1'!$E$6:$E$7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'Neuwegersleben-1'!$F$6:$F$7</c:f>
              <c:numCache>
                <c:formatCode>General</c:formatCode>
                <c:ptCount val="2"/>
                <c:pt idx="0">
                  <c:v>38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2-434C-9185-2143B1CA6E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Wulferstedt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DDD3-465C-8CD5-E316D914FE8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DDD3-465C-8CD5-E316D914FE8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'Wulferstedt-1'!$E$4:$E$5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'Wulferstedt-1'!$F$4:$F$5</c:f>
              <c:numCache>
                <c:formatCode>General</c:formatCode>
                <c:ptCount val="2"/>
                <c:pt idx="0">
                  <c:v>102</c:v>
                </c:pt>
                <c:pt idx="1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D3-465C-8CD5-E316D914FE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Stimmen - Wulferstedt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1D9-4D12-A5FE-D3F3072EE43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D4B-433A-803B-0545157222B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'Wulferstedt-1'!$E$6:$E$7</c:f>
              <c:strCache>
                <c:ptCount val="2"/>
                <c:pt idx="0">
                  <c:v>gültige Stimmen</c:v>
                </c:pt>
                <c:pt idx="1">
                  <c:v>ungültige Stimmen</c:v>
                </c:pt>
              </c:strCache>
            </c:strRef>
          </c:cat>
          <c:val>
            <c:numRef>
              <c:f>'Wulferstedt-1'!$F$6:$F$7</c:f>
              <c:numCache>
                <c:formatCode>General</c:formatCode>
                <c:ptCount val="2"/>
                <c:pt idx="0">
                  <c:v>100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4B-433A-803B-0545157222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Wähler - Ausleben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314-4E82-A37E-801D2FE3220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D4C-4D8E-932D-D0238D68CFA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'Ausleben-1'!$E$4:$E$5</c:f>
              <c:strCache>
                <c:ptCount val="2"/>
                <c:pt idx="0">
                  <c:v>Wähler</c:v>
                </c:pt>
                <c:pt idx="1">
                  <c:v>Nicht-Wähler</c:v>
                </c:pt>
              </c:strCache>
            </c:strRef>
          </c:cat>
          <c:val>
            <c:numRef>
              <c:f>'Ausleben-1'!$F$4:$F$5</c:f>
              <c:numCache>
                <c:formatCode>General</c:formatCode>
                <c:ptCount val="2"/>
                <c:pt idx="0">
                  <c:v>60</c:v>
                </c:pt>
                <c:pt idx="1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C-4D8E-932D-D0238D68CFA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11</xdr:row>
      <xdr:rowOff>47625</xdr:rowOff>
    </xdr:from>
    <xdr:to>
      <xdr:col>10</xdr:col>
      <xdr:colOff>119062</xdr:colOff>
      <xdr:row>25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633412</xdr:colOff>
      <xdr:row>16</xdr:row>
      <xdr:rowOff>19050</xdr:rowOff>
    </xdr:from>
    <xdr:to>
      <xdr:col>3</xdr:col>
      <xdr:colOff>719137</xdr:colOff>
      <xdr:row>30</xdr:row>
      <xdr:rowOff>95250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166687</xdr:colOff>
      <xdr:row>8</xdr:row>
      <xdr:rowOff>28575</xdr:rowOff>
    </xdr:from>
    <xdr:to>
      <xdr:col>11</xdr:col>
      <xdr:colOff>166687</xdr:colOff>
      <xdr:row>22</xdr:row>
      <xdr:rowOff>104775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1423987</xdr:colOff>
      <xdr:row>15</xdr:row>
      <xdr:rowOff>76200</xdr:rowOff>
    </xdr:from>
    <xdr:to>
      <xdr:col>4</xdr:col>
      <xdr:colOff>747712</xdr:colOff>
      <xdr:row>29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80962</xdr:colOff>
      <xdr:row>12</xdr:row>
      <xdr:rowOff>123825</xdr:rowOff>
    </xdr:from>
    <xdr:to>
      <xdr:col>12</xdr:col>
      <xdr:colOff>80962</xdr:colOff>
      <xdr:row>27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1624012</xdr:colOff>
      <xdr:row>14</xdr:row>
      <xdr:rowOff>38100</xdr:rowOff>
    </xdr:from>
    <xdr:to>
      <xdr:col>5</xdr:col>
      <xdr:colOff>185737</xdr:colOff>
      <xdr:row>28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8</xdr:row>
      <xdr:rowOff>133350</xdr:rowOff>
    </xdr:from>
    <xdr:to>
      <xdr:col>12</xdr:col>
      <xdr:colOff>4762</xdr:colOff>
      <xdr:row>23</xdr:row>
      <xdr:rowOff>19050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1738312</xdr:colOff>
      <xdr:row>16</xdr:row>
      <xdr:rowOff>38100</xdr:rowOff>
    </xdr:from>
    <xdr:to>
      <xdr:col>5</xdr:col>
      <xdr:colOff>300037</xdr:colOff>
      <xdr:row>30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157162</xdr:colOff>
      <xdr:row>6</xdr:row>
      <xdr:rowOff>76200</xdr:rowOff>
    </xdr:from>
    <xdr:to>
      <xdr:col>13</xdr:col>
      <xdr:colOff>157162</xdr:colOff>
      <xdr:row>20</xdr:row>
      <xdr:rowOff>152400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2547937</xdr:colOff>
      <xdr:row>15</xdr:row>
      <xdr:rowOff>180975</xdr:rowOff>
    </xdr:from>
    <xdr:to>
      <xdr:col>6</xdr:col>
      <xdr:colOff>347662</xdr:colOff>
      <xdr:row>30</xdr:row>
      <xdr:rowOff>66675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</xdr:colOff>
      <xdr:row>10</xdr:row>
      <xdr:rowOff>9525</xdr:rowOff>
    </xdr:from>
    <xdr:to>
      <xdr:col>13</xdr:col>
      <xdr:colOff>14287</xdr:colOff>
      <xdr:row>24</xdr:row>
      <xdr:rowOff>85725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2414587</xdr:colOff>
      <xdr:row>16</xdr:row>
      <xdr:rowOff>38100</xdr:rowOff>
    </xdr:from>
    <xdr:to>
      <xdr:col>6</xdr:col>
      <xdr:colOff>214312</xdr:colOff>
      <xdr:row>30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</xdr:colOff>
      <xdr:row>8</xdr:row>
      <xdr:rowOff>161925</xdr:rowOff>
    </xdr:from>
    <xdr:to>
      <xdr:col>12</xdr:col>
      <xdr:colOff>23812</xdr:colOff>
      <xdr:row>23</xdr:row>
      <xdr:rowOff>47625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2233612</xdr:colOff>
      <xdr:row>15</xdr:row>
      <xdr:rowOff>161925</xdr:rowOff>
    </xdr:from>
    <xdr:to>
      <xdr:col>5</xdr:col>
      <xdr:colOff>357187</xdr:colOff>
      <xdr:row>30</xdr:row>
      <xdr:rowOff>47625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985837</xdr:colOff>
      <xdr:row>15</xdr:row>
      <xdr:rowOff>180975</xdr:rowOff>
    </xdr:from>
    <xdr:to>
      <xdr:col>4</xdr:col>
      <xdr:colOff>309562</xdr:colOff>
      <xdr:row>30</xdr:row>
      <xdr:rowOff>66675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128587</xdr:colOff>
      <xdr:row>20</xdr:row>
      <xdr:rowOff>133350</xdr:rowOff>
    </xdr:from>
    <xdr:to>
      <xdr:col>9</xdr:col>
      <xdr:colOff>538162</xdr:colOff>
      <xdr:row>35</xdr:row>
      <xdr:rowOff>19050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252412</xdr:colOff>
      <xdr:row>4</xdr:row>
      <xdr:rowOff>133350</xdr:rowOff>
    </xdr:from>
    <xdr:to>
      <xdr:col>15</xdr:col>
      <xdr:colOff>252412</xdr:colOff>
      <xdr:row>19</xdr:row>
      <xdr:rowOff>19050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385762</xdr:colOff>
      <xdr:row>14</xdr:row>
      <xdr:rowOff>66675</xdr:rowOff>
    </xdr:from>
    <xdr:to>
      <xdr:col>12</xdr:col>
      <xdr:colOff>385762</xdr:colOff>
      <xdr:row>28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2214562</xdr:colOff>
      <xdr:row>12</xdr:row>
      <xdr:rowOff>142875</xdr:rowOff>
    </xdr:from>
    <xdr:to>
      <xdr:col>6</xdr:col>
      <xdr:colOff>14287</xdr:colOff>
      <xdr:row>27</xdr:row>
      <xdr:rowOff>28575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671512</xdr:colOff>
      <xdr:row>11</xdr:row>
      <xdr:rowOff>85725</xdr:rowOff>
    </xdr:from>
    <xdr:to>
      <xdr:col>11</xdr:col>
      <xdr:colOff>671512</xdr:colOff>
      <xdr:row>25</xdr:row>
      <xdr:rowOff>161925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1281112</xdr:colOff>
      <xdr:row>15</xdr:row>
      <xdr:rowOff>57150</xdr:rowOff>
    </xdr:from>
    <xdr:to>
      <xdr:col>4</xdr:col>
      <xdr:colOff>604837</xdr:colOff>
      <xdr:row>29</xdr:row>
      <xdr:rowOff>133350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12</xdr:row>
      <xdr:rowOff>114300</xdr:rowOff>
    </xdr:from>
    <xdr:to>
      <xdr:col>10</xdr:col>
      <xdr:colOff>147637</xdr:colOff>
      <xdr:row>27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585787</xdr:colOff>
      <xdr:row>15</xdr:row>
      <xdr:rowOff>47625</xdr:rowOff>
    </xdr:from>
    <xdr:to>
      <xdr:col>3</xdr:col>
      <xdr:colOff>671512</xdr:colOff>
      <xdr:row>29</xdr:row>
      <xdr:rowOff>123825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12</xdr:row>
      <xdr:rowOff>114300</xdr:rowOff>
    </xdr:from>
    <xdr:to>
      <xdr:col>10</xdr:col>
      <xdr:colOff>147637</xdr:colOff>
      <xdr:row>27</xdr:row>
      <xdr:rowOff>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671512</xdr:colOff>
      <xdr:row>14</xdr:row>
      <xdr:rowOff>28575</xdr:rowOff>
    </xdr:from>
    <xdr:to>
      <xdr:col>3</xdr:col>
      <xdr:colOff>757237</xdr:colOff>
      <xdr:row>28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290512</xdr:colOff>
      <xdr:row>8</xdr:row>
      <xdr:rowOff>0</xdr:rowOff>
    </xdr:from>
    <xdr:to>
      <xdr:col>12</xdr:col>
      <xdr:colOff>290512</xdr:colOff>
      <xdr:row>22</xdr:row>
      <xdr:rowOff>76200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1947862</xdr:colOff>
      <xdr:row>16</xdr:row>
      <xdr:rowOff>47625</xdr:rowOff>
    </xdr:from>
    <xdr:to>
      <xdr:col>5</xdr:col>
      <xdr:colOff>71437</xdr:colOff>
      <xdr:row>30</xdr:row>
      <xdr:rowOff>123825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</xdr:colOff>
      <xdr:row>9</xdr:row>
      <xdr:rowOff>95250</xdr:rowOff>
    </xdr:from>
    <xdr:to>
      <xdr:col>12</xdr:col>
      <xdr:colOff>4762</xdr:colOff>
      <xdr:row>23</xdr:row>
      <xdr:rowOff>171450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1757362</xdr:colOff>
      <xdr:row>15</xdr:row>
      <xdr:rowOff>28575</xdr:rowOff>
    </xdr:from>
    <xdr:to>
      <xdr:col>5</xdr:col>
      <xdr:colOff>319087</xdr:colOff>
      <xdr:row>29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</xdr:colOff>
      <xdr:row>11</xdr:row>
      <xdr:rowOff>57150</xdr:rowOff>
    </xdr:from>
    <xdr:to>
      <xdr:col>12</xdr:col>
      <xdr:colOff>52387</xdr:colOff>
      <xdr:row>25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1862137</xdr:colOff>
      <xdr:row>14</xdr:row>
      <xdr:rowOff>0</xdr:rowOff>
    </xdr:from>
    <xdr:to>
      <xdr:col>5</xdr:col>
      <xdr:colOff>423862</xdr:colOff>
      <xdr:row>28</xdr:row>
      <xdr:rowOff>76200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557212</xdr:colOff>
      <xdr:row>10</xdr:row>
      <xdr:rowOff>19050</xdr:rowOff>
    </xdr:from>
    <xdr:to>
      <xdr:col>12</xdr:col>
      <xdr:colOff>557212</xdr:colOff>
      <xdr:row>24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1328737</xdr:colOff>
      <xdr:row>17</xdr:row>
      <xdr:rowOff>38100</xdr:rowOff>
    </xdr:from>
    <xdr:to>
      <xdr:col>4</xdr:col>
      <xdr:colOff>652462</xdr:colOff>
      <xdr:row>31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E34" sqref="E34"/>
    </sheetView>
  </sheetViews>
  <sheetFormatPr baseColWidth="10" defaultRowHeight="15" x14ac:dyDescent="0.25"/>
  <cols>
    <col min="1" max="1" width="44.42578125" bestFit="1" customWidth="1"/>
    <col min="5" max="5" width="18" bestFit="1" customWidth="1"/>
  </cols>
  <sheetData>
    <row r="3" spans="1:6" x14ac:dyDescent="0.25">
      <c r="A3" t="s">
        <v>0</v>
      </c>
      <c r="B3">
        <v>180</v>
      </c>
      <c r="E3" t="s">
        <v>9</v>
      </c>
      <c r="F3">
        <v>165</v>
      </c>
    </row>
    <row r="4" spans="1:6" x14ac:dyDescent="0.25">
      <c r="A4" t="s">
        <v>1</v>
      </c>
      <c r="B4">
        <v>15</v>
      </c>
      <c r="C4">
        <f>B4*100/B3</f>
        <v>8.3333333333333339</v>
      </c>
      <c r="E4" t="s">
        <v>13</v>
      </c>
      <c r="F4">
        <f>B8</f>
        <v>38</v>
      </c>
    </row>
    <row r="5" spans="1:6" x14ac:dyDescent="0.25">
      <c r="E5" t="s">
        <v>12</v>
      </c>
      <c r="F5">
        <f>F3-F4</f>
        <v>127</v>
      </c>
    </row>
    <row r="6" spans="1:6" x14ac:dyDescent="0.25">
      <c r="A6" t="s">
        <v>2</v>
      </c>
      <c r="B6">
        <f>B3-B4</f>
        <v>165</v>
      </c>
      <c r="E6" t="s">
        <v>5</v>
      </c>
      <c r="F6">
        <f>B12</f>
        <v>35</v>
      </c>
    </row>
    <row r="7" spans="1:6" x14ac:dyDescent="0.25">
      <c r="E7" t="s">
        <v>6</v>
      </c>
      <c r="F7">
        <f>B13</f>
        <v>3</v>
      </c>
    </row>
    <row r="8" spans="1:6" x14ac:dyDescent="0.25">
      <c r="A8" t="s">
        <v>3</v>
      </c>
      <c r="B8" s="3">
        <v>38</v>
      </c>
    </row>
    <row r="9" spans="1:6" x14ac:dyDescent="0.25">
      <c r="B9" s="3"/>
    </row>
    <row r="10" spans="1:6" x14ac:dyDescent="0.25">
      <c r="A10" t="s">
        <v>4</v>
      </c>
      <c r="B10" s="3">
        <f>B8*100/B6</f>
        <v>23.030303030303031</v>
      </c>
    </row>
    <row r="11" spans="1:6" x14ac:dyDescent="0.25">
      <c r="B11" s="3"/>
    </row>
    <row r="12" spans="1:6" x14ac:dyDescent="0.25">
      <c r="A12" t="s">
        <v>5</v>
      </c>
      <c r="B12" s="3">
        <v>35</v>
      </c>
    </row>
    <row r="13" spans="1:6" x14ac:dyDescent="0.25">
      <c r="A13" t="s">
        <v>6</v>
      </c>
      <c r="B13" s="3">
        <v>3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331</v>
      </c>
      <c r="E3" t="s">
        <v>9</v>
      </c>
      <c r="F3">
        <v>321</v>
      </c>
    </row>
    <row r="4" spans="1:6" x14ac:dyDescent="0.25">
      <c r="A4" t="s">
        <v>1</v>
      </c>
      <c r="B4">
        <v>10</v>
      </c>
      <c r="C4">
        <f>B4*100/B3</f>
        <v>3.0211480362537766</v>
      </c>
      <c r="E4" t="s">
        <v>13</v>
      </c>
      <c r="F4">
        <f>B8</f>
        <v>103</v>
      </c>
    </row>
    <row r="5" spans="1:6" x14ac:dyDescent="0.25">
      <c r="E5" t="s">
        <v>12</v>
      </c>
      <c r="F5">
        <f>F3-F4</f>
        <v>218</v>
      </c>
    </row>
    <row r="6" spans="1:6" x14ac:dyDescent="0.25">
      <c r="A6" t="s">
        <v>2</v>
      </c>
      <c r="B6">
        <f>B3-B4</f>
        <v>321</v>
      </c>
      <c r="E6" t="s">
        <v>5</v>
      </c>
      <c r="F6">
        <f>B12</f>
        <v>98</v>
      </c>
    </row>
    <row r="7" spans="1:6" x14ac:dyDescent="0.25">
      <c r="E7" t="s">
        <v>6</v>
      </c>
      <c r="F7">
        <f>B13</f>
        <v>5</v>
      </c>
    </row>
    <row r="8" spans="1:6" x14ac:dyDescent="0.25">
      <c r="A8" t="s">
        <v>3</v>
      </c>
      <c r="B8" s="3">
        <v>103</v>
      </c>
    </row>
    <row r="9" spans="1:6" x14ac:dyDescent="0.25">
      <c r="B9" s="3"/>
    </row>
    <row r="10" spans="1:6" x14ac:dyDescent="0.25">
      <c r="A10" t="s">
        <v>4</v>
      </c>
      <c r="B10" s="3">
        <f>B8*100/B6</f>
        <v>32.087227414330215</v>
      </c>
    </row>
    <row r="11" spans="1:6" x14ac:dyDescent="0.25">
      <c r="B11" s="3"/>
    </row>
    <row r="12" spans="1:6" x14ac:dyDescent="0.25">
      <c r="A12" t="s">
        <v>5</v>
      </c>
      <c r="B12" s="3">
        <v>98</v>
      </c>
    </row>
    <row r="13" spans="1:6" x14ac:dyDescent="0.25">
      <c r="A13" t="s">
        <v>6</v>
      </c>
      <c r="B13" s="3">
        <v>5</v>
      </c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12" sqref="F12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124</v>
      </c>
      <c r="E3" t="s">
        <v>9</v>
      </c>
      <c r="F3">
        <v>121</v>
      </c>
    </row>
    <row r="4" spans="1:6" x14ac:dyDescent="0.25">
      <c r="A4" t="s">
        <v>1</v>
      </c>
      <c r="B4">
        <v>3</v>
      </c>
      <c r="C4">
        <f>B4*100/B3</f>
        <v>2.4193548387096775</v>
      </c>
      <c r="E4" t="s">
        <v>13</v>
      </c>
      <c r="F4">
        <f>B8</f>
        <v>31</v>
      </c>
    </row>
    <row r="5" spans="1:6" x14ac:dyDescent="0.25">
      <c r="E5" t="s">
        <v>12</v>
      </c>
      <c r="F5">
        <f>F3-F4</f>
        <v>90</v>
      </c>
    </row>
    <row r="6" spans="1:6" x14ac:dyDescent="0.25">
      <c r="A6" t="s">
        <v>2</v>
      </c>
      <c r="B6">
        <f>B3-B4</f>
        <v>121</v>
      </c>
      <c r="E6" t="s">
        <v>5</v>
      </c>
      <c r="F6">
        <f>B12</f>
        <v>28</v>
      </c>
    </row>
    <row r="7" spans="1:6" x14ac:dyDescent="0.25">
      <c r="E7" t="s">
        <v>6</v>
      </c>
      <c r="F7">
        <f>B13</f>
        <v>3</v>
      </c>
    </row>
    <row r="8" spans="1:6" x14ac:dyDescent="0.25">
      <c r="A8" t="s">
        <v>3</v>
      </c>
      <c r="B8" s="3">
        <v>31</v>
      </c>
    </row>
    <row r="9" spans="1:6" x14ac:dyDescent="0.25">
      <c r="B9" s="3"/>
    </row>
    <row r="10" spans="1:6" x14ac:dyDescent="0.25">
      <c r="A10" t="s">
        <v>4</v>
      </c>
      <c r="B10" s="3">
        <f>B8*100/B6</f>
        <v>25.619834710743802</v>
      </c>
    </row>
    <row r="11" spans="1:6" x14ac:dyDescent="0.25">
      <c r="B11" s="3"/>
    </row>
    <row r="12" spans="1:6" x14ac:dyDescent="0.25">
      <c r="A12" t="s">
        <v>5</v>
      </c>
      <c r="B12" s="3">
        <v>28</v>
      </c>
    </row>
    <row r="13" spans="1:6" x14ac:dyDescent="0.25">
      <c r="A13" t="s">
        <v>6</v>
      </c>
      <c r="B13" s="3">
        <v>3</v>
      </c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H29" sqref="H29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640</v>
      </c>
      <c r="E3" t="s">
        <v>9</v>
      </c>
      <c r="F3">
        <v>609</v>
      </c>
    </row>
    <row r="4" spans="1:6" x14ac:dyDescent="0.25">
      <c r="A4" t="s">
        <v>1</v>
      </c>
      <c r="B4">
        <v>31</v>
      </c>
      <c r="C4">
        <f>B4*100/B3</f>
        <v>4.84375</v>
      </c>
      <c r="E4" t="s">
        <v>13</v>
      </c>
      <c r="F4">
        <f>B8</f>
        <v>74</v>
      </c>
    </row>
    <row r="5" spans="1:6" x14ac:dyDescent="0.25">
      <c r="E5" t="s">
        <v>12</v>
      </c>
      <c r="F5">
        <f>F3-F4</f>
        <v>535</v>
      </c>
    </row>
    <row r="6" spans="1:6" x14ac:dyDescent="0.25">
      <c r="A6" t="s">
        <v>2</v>
      </c>
      <c r="B6">
        <f>B3-B4</f>
        <v>609</v>
      </c>
      <c r="E6" t="s">
        <v>5</v>
      </c>
      <c r="F6">
        <f>B12</f>
        <v>66</v>
      </c>
    </row>
    <row r="7" spans="1:6" x14ac:dyDescent="0.25">
      <c r="E7" t="s">
        <v>6</v>
      </c>
      <c r="F7">
        <f>B13</f>
        <v>8</v>
      </c>
    </row>
    <row r="8" spans="1:6" x14ac:dyDescent="0.25">
      <c r="A8" t="s">
        <v>3</v>
      </c>
      <c r="B8" s="3">
        <v>74</v>
      </c>
    </row>
    <row r="9" spans="1:6" x14ac:dyDescent="0.25">
      <c r="B9" s="3"/>
    </row>
    <row r="10" spans="1:6" x14ac:dyDescent="0.25">
      <c r="A10" t="s">
        <v>4</v>
      </c>
      <c r="B10" s="3">
        <f>B8*100/B6</f>
        <v>12.151067323481117</v>
      </c>
    </row>
    <row r="11" spans="1:6" x14ac:dyDescent="0.25">
      <c r="B11" s="3"/>
    </row>
    <row r="12" spans="1:6" x14ac:dyDescent="0.25">
      <c r="A12" t="s">
        <v>5</v>
      </c>
      <c r="B12" s="3">
        <v>66</v>
      </c>
    </row>
    <row r="13" spans="1:6" x14ac:dyDescent="0.25">
      <c r="A13" t="s">
        <v>6</v>
      </c>
      <c r="B13" s="3">
        <v>8</v>
      </c>
    </row>
  </sheetData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G11" sqref="G11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380</v>
      </c>
      <c r="E3" t="s">
        <v>9</v>
      </c>
      <c r="F3">
        <v>363</v>
      </c>
    </row>
    <row r="4" spans="1:6" x14ac:dyDescent="0.25">
      <c r="A4" t="s">
        <v>1</v>
      </c>
      <c r="B4">
        <v>17</v>
      </c>
      <c r="C4">
        <f>B4*100/B3</f>
        <v>4.4736842105263159</v>
      </c>
      <c r="E4" t="s">
        <v>13</v>
      </c>
      <c r="F4">
        <f>B8</f>
        <v>56</v>
      </c>
    </row>
    <row r="5" spans="1:6" x14ac:dyDescent="0.25">
      <c r="E5" t="s">
        <v>12</v>
      </c>
      <c r="F5">
        <f>F3-F4</f>
        <v>307</v>
      </c>
    </row>
    <row r="6" spans="1:6" x14ac:dyDescent="0.25">
      <c r="A6" t="s">
        <v>2</v>
      </c>
      <c r="B6">
        <f>B3-B4</f>
        <v>363</v>
      </c>
      <c r="E6" t="s">
        <v>5</v>
      </c>
      <c r="F6">
        <f>B12</f>
        <v>56</v>
      </c>
    </row>
    <row r="7" spans="1:6" x14ac:dyDescent="0.25">
      <c r="E7" t="s">
        <v>6</v>
      </c>
      <c r="F7">
        <f>B13</f>
        <v>0</v>
      </c>
    </row>
    <row r="8" spans="1:6" x14ac:dyDescent="0.25">
      <c r="A8" t="s">
        <v>3</v>
      </c>
      <c r="B8" s="3">
        <v>56</v>
      </c>
    </row>
    <row r="9" spans="1:6" x14ac:dyDescent="0.25">
      <c r="B9" s="3"/>
    </row>
    <row r="10" spans="1:6" x14ac:dyDescent="0.25">
      <c r="A10" t="s">
        <v>4</v>
      </c>
      <c r="B10" s="3">
        <f>B8*100/B6</f>
        <v>15.426997245179063</v>
      </c>
    </row>
    <row r="11" spans="1:6" x14ac:dyDescent="0.25">
      <c r="B11" s="3"/>
    </row>
    <row r="12" spans="1:6" x14ac:dyDescent="0.25">
      <c r="A12" t="s">
        <v>5</v>
      </c>
      <c r="B12" s="3">
        <v>56</v>
      </c>
    </row>
    <row r="13" spans="1:6" x14ac:dyDescent="0.25">
      <c r="A13" t="s">
        <v>6</v>
      </c>
      <c r="B13" s="3">
        <v>0</v>
      </c>
    </row>
  </sheetData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D42" sqref="D42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1166</v>
      </c>
      <c r="E3" t="s">
        <v>9</v>
      </c>
      <c r="F3">
        <f>B3</f>
        <v>1166</v>
      </c>
    </row>
    <row r="4" spans="1:6" x14ac:dyDescent="0.25">
      <c r="A4" t="s">
        <v>1</v>
      </c>
      <c r="B4">
        <v>62</v>
      </c>
      <c r="C4">
        <f>B4*100/B3</f>
        <v>5.3173241852487134</v>
      </c>
      <c r="E4" t="s">
        <v>13</v>
      </c>
      <c r="F4">
        <f>B8</f>
        <v>125</v>
      </c>
    </row>
    <row r="5" spans="1:6" x14ac:dyDescent="0.25">
      <c r="E5" t="s">
        <v>12</v>
      </c>
      <c r="F5">
        <f>F3-F4</f>
        <v>1041</v>
      </c>
    </row>
    <row r="6" spans="1:6" x14ac:dyDescent="0.25">
      <c r="A6" t="s">
        <v>2</v>
      </c>
      <c r="B6">
        <f>B3-B4</f>
        <v>1104</v>
      </c>
      <c r="E6" t="s">
        <v>5</v>
      </c>
      <c r="F6">
        <f>B12</f>
        <v>112</v>
      </c>
    </row>
    <row r="7" spans="1:6" x14ac:dyDescent="0.25">
      <c r="E7" t="s">
        <v>6</v>
      </c>
      <c r="F7">
        <f>B13</f>
        <v>13</v>
      </c>
    </row>
    <row r="8" spans="1:6" x14ac:dyDescent="0.25">
      <c r="A8" t="s">
        <v>3</v>
      </c>
      <c r="B8" s="3">
        <v>125</v>
      </c>
    </row>
    <row r="9" spans="1:6" x14ac:dyDescent="0.25">
      <c r="B9" s="3"/>
    </row>
    <row r="10" spans="1:6" x14ac:dyDescent="0.25">
      <c r="A10" t="s">
        <v>4</v>
      </c>
      <c r="B10" s="3">
        <f>B8*100/B6</f>
        <v>11.322463768115941</v>
      </c>
    </row>
    <row r="11" spans="1:6" x14ac:dyDescent="0.25">
      <c r="B11" s="3"/>
    </row>
    <row r="12" spans="1:6" x14ac:dyDescent="0.25">
      <c r="A12" t="s">
        <v>5</v>
      </c>
      <c r="B12" s="3">
        <v>112</v>
      </c>
    </row>
    <row r="13" spans="1:6" x14ac:dyDescent="0.25">
      <c r="A13" t="s">
        <v>6</v>
      </c>
      <c r="B13" s="3">
        <v>13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3"/>
  <sheetViews>
    <sheetView workbookViewId="0">
      <selection activeCell="J40" sqref="J40"/>
    </sheetView>
  </sheetViews>
  <sheetFormatPr baseColWidth="10" defaultRowHeight="15" x14ac:dyDescent="0.25"/>
  <cols>
    <col min="1" max="1" width="44.42578125" bestFit="1" customWidth="1"/>
    <col min="4" max="4" width="18" bestFit="1" customWidth="1"/>
  </cols>
  <sheetData>
    <row r="4" spans="1:5" x14ac:dyDescent="0.25">
      <c r="A4" t="s">
        <v>1</v>
      </c>
      <c r="B4">
        <f>'Kroppenstedt-1'!B4+'Krottorf-1'!B4+'Großalsleben-1'!B4+'Dalldorf-1'!B4+'Kloster-1'!B4+'Gröningen-1'!B4+'Üplingen-in Warsleben'!B4+'Warsleben-1'!B4+'Ottleben-1'!B4+'Ausleben-1'!B4+'Wulferstedt-1'!B4+'Neuwegersleben-1'!B4+'Hamersleben-1'!B4+'Gunsleben-1'!B4</f>
        <v>471</v>
      </c>
      <c r="D4" t="s">
        <v>9</v>
      </c>
      <c r="E4">
        <f>B4</f>
        <v>471</v>
      </c>
    </row>
    <row r="5" spans="1:5" x14ac:dyDescent="0.25">
      <c r="D5" t="s">
        <v>13</v>
      </c>
      <c r="E5">
        <f>B8</f>
        <v>308</v>
      </c>
    </row>
    <row r="6" spans="1:5" x14ac:dyDescent="0.25">
      <c r="D6" t="s">
        <v>12</v>
      </c>
      <c r="E6">
        <f>E4-E5</f>
        <v>163</v>
      </c>
    </row>
    <row r="7" spans="1:5" x14ac:dyDescent="0.25">
      <c r="D7" t="s">
        <v>5</v>
      </c>
      <c r="E7">
        <f>B12</f>
        <v>293</v>
      </c>
    </row>
    <row r="8" spans="1:5" x14ac:dyDescent="0.25">
      <c r="A8" t="s">
        <v>7</v>
      </c>
      <c r="B8" s="3">
        <v>308</v>
      </c>
      <c r="D8" t="s">
        <v>6</v>
      </c>
      <c r="E8">
        <f>B13</f>
        <v>15</v>
      </c>
    </row>
    <row r="10" spans="1:5" x14ac:dyDescent="0.25">
      <c r="A10" t="s">
        <v>14</v>
      </c>
      <c r="B10">
        <f>B8*100/B4</f>
        <v>65.392781316348191</v>
      </c>
    </row>
    <row r="12" spans="1:5" x14ac:dyDescent="0.25">
      <c r="A12" t="s">
        <v>5</v>
      </c>
      <c r="B12">
        <v>293</v>
      </c>
    </row>
    <row r="13" spans="1:5" x14ac:dyDescent="0.25">
      <c r="A13" t="s">
        <v>6</v>
      </c>
      <c r="B13">
        <v>15</v>
      </c>
    </row>
  </sheetData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H6" sqref="H6"/>
    </sheetView>
  </sheetViews>
  <sheetFormatPr baseColWidth="10" defaultRowHeight="15" x14ac:dyDescent="0.25"/>
  <cols>
    <col min="1" max="1" width="44.42578125" bestFit="1" customWidth="1"/>
    <col min="7" max="7" width="19.5703125" bestFit="1" customWidth="1"/>
    <col min="9" max="9" width="20" customWidth="1"/>
  </cols>
  <sheetData>
    <row r="1" spans="1:9" x14ac:dyDescent="0.25">
      <c r="C1" s="1" t="s">
        <v>10</v>
      </c>
    </row>
    <row r="3" spans="1:9" x14ac:dyDescent="0.25">
      <c r="A3" t="s">
        <v>0</v>
      </c>
      <c r="B3">
        <f>'Kroppenstedt-1'!B3+'Krottorf-1'!B3+'Großalsleben-1'!B3+'Dalldorf-1'!B3+'Kloster-1'!B3+'Gröningen-1'!B3+'Üplingen-in Warsleben'!B3+'Warsleben-1'!B3+'Ottleben-1'!B3+'Ausleben-1'!B3+'Wulferstedt-1'!B3+'Neuwegersleben-1'!B3+'Hamersleben-1'!B3+'Gunsleben-1'!B3</f>
        <v>7280</v>
      </c>
      <c r="G3" t="s">
        <v>9</v>
      </c>
      <c r="H3">
        <f>B3</f>
        <v>7280</v>
      </c>
    </row>
    <row r="4" spans="1:9" x14ac:dyDescent="0.25">
      <c r="A4" t="s">
        <v>1</v>
      </c>
      <c r="B4">
        <f>'Briefwahl-1'!$B$4</f>
        <v>471</v>
      </c>
      <c r="C4">
        <f>B4*100/B3</f>
        <v>6.4697802197802199</v>
      </c>
      <c r="G4" t="s">
        <v>11</v>
      </c>
      <c r="H4">
        <f>B8+'Briefwahl-1'!B8</f>
        <v>1506</v>
      </c>
      <c r="I4">
        <f>H4*100/H3</f>
        <v>20.686813186813186</v>
      </c>
    </row>
    <row r="5" spans="1:9" x14ac:dyDescent="0.25">
      <c r="G5" t="s">
        <v>12</v>
      </c>
      <c r="H5">
        <f>H3-H4</f>
        <v>5774</v>
      </c>
      <c r="I5">
        <f>H5*100/H3</f>
        <v>79.313186813186817</v>
      </c>
    </row>
    <row r="6" spans="1:9" x14ac:dyDescent="0.25">
      <c r="A6" t="s">
        <v>2</v>
      </c>
      <c r="B6">
        <f>B3-B4</f>
        <v>6809</v>
      </c>
      <c r="G6" t="s">
        <v>5</v>
      </c>
      <c r="H6">
        <f>B12</f>
        <v>1425</v>
      </c>
      <c r="I6">
        <f>H6*100/H4</f>
        <v>94.621513944223111</v>
      </c>
    </row>
    <row r="7" spans="1:9" x14ac:dyDescent="0.25">
      <c r="G7" t="s">
        <v>6</v>
      </c>
      <c r="H7">
        <f>B13</f>
        <v>81</v>
      </c>
      <c r="I7">
        <f>H7*100/H4</f>
        <v>5.3784860557768921</v>
      </c>
    </row>
    <row r="8" spans="1:9" x14ac:dyDescent="0.25">
      <c r="A8" t="s">
        <v>3</v>
      </c>
      <c r="B8">
        <f>'Kroppenstedt-1'!B8+'Krottorf-1'!B8+'Großalsleben-1'!B8+'Dalldorf-1'!B8+'Kloster-1'!B8+'Gröningen-1'!B8+'Warsleben-1'!B8+'Ottleben-1'!B8+'Ausleben-1'!B8+'Wulferstedt-1'!B8+'Neuwegersleben-1'!B8+'Hamersleben-1'!B8+'Gunsleben-1'!B8</f>
        <v>1198</v>
      </c>
      <c r="C8">
        <f>B8*100/B3</f>
        <v>16.456043956043956</v>
      </c>
    </row>
    <row r="10" spans="1:9" x14ac:dyDescent="0.25">
      <c r="A10" t="s">
        <v>8</v>
      </c>
      <c r="B10">
        <f>B8+'Briefwahl-1'!B8</f>
        <v>1506</v>
      </c>
      <c r="C10">
        <f>B10*100/B3</f>
        <v>20.686813186813186</v>
      </c>
      <c r="G10" t="s">
        <v>9</v>
      </c>
      <c r="H10">
        <f>H3</f>
        <v>7280</v>
      </c>
    </row>
    <row r="11" spans="1:9" x14ac:dyDescent="0.25">
      <c r="G11" t="s">
        <v>5</v>
      </c>
      <c r="H11">
        <f>H6</f>
        <v>1425</v>
      </c>
    </row>
    <row r="12" spans="1:9" x14ac:dyDescent="0.25">
      <c r="A12" t="s">
        <v>5</v>
      </c>
      <c r="B12">
        <f>'Briefwahl-1'!B12+'Kroppenstedt-1'!B12+'Krottorf-1'!B12+'Großalsleben-1'!B12+'Dalldorf-1'!B12+'Kloster-1'!B12+'Gröningen-1'!B12+'Warsleben-1'!B12+'Ottleben-1'!B12+'Ausleben-1'!B12+'Wulferstedt-1'!B12+'Neuwegersleben-1'!B12+'Hamersleben-1'!B12+'Gunsleben-1'!B12</f>
        <v>1425</v>
      </c>
      <c r="C12">
        <f>B12*100/B10</f>
        <v>94.621513944223111</v>
      </c>
    </row>
    <row r="13" spans="1:9" x14ac:dyDescent="0.25">
      <c r="A13" t="s">
        <v>6</v>
      </c>
      <c r="B13">
        <f>'Briefwahl-1'!B13+'Kroppenstedt-1'!B13+'Krottorf-1'!B13+'Großalsleben-1'!B13+'Dalldorf-1'!B13+'Kloster-1'!B13+'Gröningen-1'!B13+'Warsleben-1'!B13+'Ottleben-1'!B13+'Ausleben-1'!B13+'Wulferstedt-1'!B13+'Neuwegersleben-1'!B13+'Hamersleben-1'!B13+'Gunsleben-1'!B13</f>
        <v>81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626</v>
      </c>
      <c r="E3" t="s">
        <v>9</v>
      </c>
      <c r="F3">
        <v>581</v>
      </c>
    </row>
    <row r="4" spans="1:6" x14ac:dyDescent="0.25">
      <c r="A4" t="s">
        <v>1</v>
      </c>
      <c r="B4">
        <v>45</v>
      </c>
      <c r="C4">
        <f>B4*100/B3</f>
        <v>7.1884984025559104</v>
      </c>
      <c r="E4" t="s">
        <v>13</v>
      </c>
      <c r="F4">
        <f>B8</f>
        <v>108</v>
      </c>
    </row>
    <row r="5" spans="1:6" x14ac:dyDescent="0.25">
      <c r="E5" t="s">
        <v>12</v>
      </c>
      <c r="F5">
        <f>F3-F4</f>
        <v>473</v>
      </c>
    </row>
    <row r="6" spans="1:6" x14ac:dyDescent="0.25">
      <c r="A6" t="s">
        <v>2</v>
      </c>
      <c r="B6">
        <f>B3-B4</f>
        <v>581</v>
      </c>
      <c r="E6" t="s">
        <v>5</v>
      </c>
      <c r="F6">
        <f>B12</f>
        <v>105</v>
      </c>
    </row>
    <row r="7" spans="1:6" x14ac:dyDescent="0.25">
      <c r="E7" t="s">
        <v>6</v>
      </c>
      <c r="F7">
        <f>B13</f>
        <v>3</v>
      </c>
    </row>
    <row r="8" spans="1:6" x14ac:dyDescent="0.25">
      <c r="A8" t="s">
        <v>3</v>
      </c>
      <c r="B8" s="3">
        <v>108</v>
      </c>
    </row>
    <row r="9" spans="1:6" x14ac:dyDescent="0.25">
      <c r="B9" s="3"/>
    </row>
    <row r="10" spans="1:6" x14ac:dyDescent="0.25">
      <c r="A10" t="s">
        <v>4</v>
      </c>
      <c r="B10" s="3">
        <f>B8*100/B6</f>
        <v>18.588640275387263</v>
      </c>
    </row>
    <row r="11" spans="1:6" x14ac:dyDescent="0.25">
      <c r="B11" s="3"/>
    </row>
    <row r="12" spans="1:6" x14ac:dyDescent="0.25">
      <c r="A12" t="s">
        <v>5</v>
      </c>
      <c r="B12" s="3">
        <v>105</v>
      </c>
    </row>
    <row r="13" spans="1:6" x14ac:dyDescent="0.25">
      <c r="A13" t="s">
        <v>6</v>
      </c>
      <c r="B13" s="3">
        <v>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294</v>
      </c>
      <c r="E3" t="s">
        <v>9</v>
      </c>
      <c r="F3">
        <v>262</v>
      </c>
    </row>
    <row r="4" spans="1:6" x14ac:dyDescent="0.25">
      <c r="A4" t="s">
        <v>1</v>
      </c>
      <c r="B4">
        <v>32</v>
      </c>
      <c r="C4">
        <f>B4*100/B3</f>
        <v>10.884353741496598</v>
      </c>
      <c r="E4" t="s">
        <v>13</v>
      </c>
      <c r="F4">
        <f>B8</f>
        <v>51</v>
      </c>
    </row>
    <row r="5" spans="1:6" x14ac:dyDescent="0.25">
      <c r="E5" t="s">
        <v>12</v>
      </c>
      <c r="F5">
        <f>F3-F4</f>
        <v>211</v>
      </c>
    </row>
    <row r="6" spans="1:6" x14ac:dyDescent="0.25">
      <c r="A6" t="s">
        <v>2</v>
      </c>
      <c r="B6">
        <f>B3-B4</f>
        <v>262</v>
      </c>
      <c r="E6" t="s">
        <v>5</v>
      </c>
      <c r="F6">
        <f>B12</f>
        <v>38</v>
      </c>
    </row>
    <row r="7" spans="1:6" x14ac:dyDescent="0.25">
      <c r="E7" t="s">
        <v>6</v>
      </c>
      <c r="F7">
        <f>B13</f>
        <v>13</v>
      </c>
    </row>
    <row r="8" spans="1:6" x14ac:dyDescent="0.25">
      <c r="A8" t="s">
        <v>3</v>
      </c>
      <c r="B8" s="3">
        <v>51</v>
      </c>
    </row>
    <row r="9" spans="1:6" x14ac:dyDescent="0.25">
      <c r="B9" s="3"/>
    </row>
    <row r="10" spans="1:6" x14ac:dyDescent="0.25">
      <c r="A10" t="s">
        <v>4</v>
      </c>
      <c r="B10" s="3">
        <f>B8*100/B6</f>
        <v>19.465648854961831</v>
      </c>
    </row>
    <row r="11" spans="1:6" x14ac:dyDescent="0.25">
      <c r="B11" s="3"/>
    </row>
    <row r="12" spans="1:6" x14ac:dyDescent="0.25">
      <c r="A12" t="s">
        <v>5</v>
      </c>
      <c r="B12" s="3">
        <v>38</v>
      </c>
    </row>
    <row r="13" spans="1:6" x14ac:dyDescent="0.25">
      <c r="A13" t="s">
        <v>6</v>
      </c>
      <c r="B13" s="3">
        <v>13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618</v>
      </c>
      <c r="E3" t="s">
        <v>9</v>
      </c>
      <c r="F3">
        <v>584</v>
      </c>
    </row>
    <row r="4" spans="1:6" x14ac:dyDescent="0.25">
      <c r="A4" t="s">
        <v>1</v>
      </c>
      <c r="B4">
        <v>34</v>
      </c>
      <c r="C4">
        <f>B4*100/B3</f>
        <v>5.5016181229773462</v>
      </c>
      <c r="E4" t="s">
        <v>13</v>
      </c>
      <c r="F4">
        <f>B8</f>
        <v>102</v>
      </c>
    </row>
    <row r="5" spans="1:6" x14ac:dyDescent="0.25">
      <c r="E5" t="s">
        <v>12</v>
      </c>
      <c r="F5">
        <f>F3-F4</f>
        <v>482</v>
      </c>
    </row>
    <row r="6" spans="1:6" x14ac:dyDescent="0.25">
      <c r="A6" t="s">
        <v>2</v>
      </c>
      <c r="B6">
        <f>B3-B4</f>
        <v>584</v>
      </c>
      <c r="E6" t="s">
        <v>5</v>
      </c>
      <c r="F6">
        <f>B12</f>
        <v>100</v>
      </c>
    </row>
    <row r="7" spans="1:6" x14ac:dyDescent="0.25">
      <c r="E7" t="s">
        <v>6</v>
      </c>
      <c r="F7">
        <f>B13</f>
        <v>2</v>
      </c>
    </row>
    <row r="8" spans="1:6" x14ac:dyDescent="0.25">
      <c r="A8" t="s">
        <v>3</v>
      </c>
      <c r="B8" s="3">
        <v>102</v>
      </c>
    </row>
    <row r="9" spans="1:6" x14ac:dyDescent="0.25">
      <c r="B9" s="3"/>
    </row>
    <row r="10" spans="1:6" x14ac:dyDescent="0.25">
      <c r="A10" t="s">
        <v>4</v>
      </c>
      <c r="B10" s="3">
        <f>B8*100/B6</f>
        <v>17.465753424657535</v>
      </c>
    </row>
    <row r="11" spans="1:6" x14ac:dyDescent="0.25">
      <c r="B11" s="3"/>
    </row>
    <row r="12" spans="1:6" x14ac:dyDescent="0.25">
      <c r="A12" t="s">
        <v>5</v>
      </c>
      <c r="B12" s="3">
        <v>100</v>
      </c>
    </row>
    <row r="13" spans="1:6" x14ac:dyDescent="0.25">
      <c r="A13" t="s">
        <v>6</v>
      </c>
      <c r="B13" s="3">
        <v>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388</v>
      </c>
      <c r="E3" t="s">
        <v>9</v>
      </c>
      <c r="F3">
        <v>358</v>
      </c>
    </row>
    <row r="4" spans="1:6" x14ac:dyDescent="0.25">
      <c r="A4" t="s">
        <v>1</v>
      </c>
      <c r="B4">
        <v>30</v>
      </c>
      <c r="C4">
        <f>B4*100/B3</f>
        <v>7.731958762886598</v>
      </c>
      <c r="E4" t="s">
        <v>13</v>
      </c>
      <c r="F4">
        <f>B8</f>
        <v>60</v>
      </c>
    </row>
    <row r="5" spans="1:6" x14ac:dyDescent="0.25">
      <c r="E5" t="s">
        <v>12</v>
      </c>
      <c r="F5">
        <f>F3-F4</f>
        <v>298</v>
      </c>
    </row>
    <row r="6" spans="1:6" x14ac:dyDescent="0.25">
      <c r="A6" t="s">
        <v>2</v>
      </c>
      <c r="B6">
        <f>B3-B4</f>
        <v>358</v>
      </c>
      <c r="E6" t="s">
        <v>5</v>
      </c>
      <c r="F6">
        <f>B12</f>
        <v>57</v>
      </c>
    </row>
    <row r="7" spans="1:6" x14ac:dyDescent="0.25">
      <c r="E7" t="s">
        <v>6</v>
      </c>
      <c r="F7">
        <f>B13</f>
        <v>3</v>
      </c>
    </row>
    <row r="8" spans="1:6" x14ac:dyDescent="0.25">
      <c r="A8" t="s">
        <v>3</v>
      </c>
      <c r="B8" s="3">
        <v>60</v>
      </c>
    </row>
    <row r="9" spans="1:6" x14ac:dyDescent="0.25">
      <c r="B9" s="3"/>
    </row>
    <row r="10" spans="1:6" x14ac:dyDescent="0.25">
      <c r="A10" t="s">
        <v>4</v>
      </c>
      <c r="B10" s="3">
        <f>B8*100/B6</f>
        <v>16.759776536312849</v>
      </c>
    </row>
    <row r="11" spans="1:6" x14ac:dyDescent="0.25">
      <c r="B11" s="3"/>
    </row>
    <row r="12" spans="1:6" x14ac:dyDescent="0.25">
      <c r="A12" t="s">
        <v>5</v>
      </c>
      <c r="B12" s="3">
        <v>57</v>
      </c>
    </row>
    <row r="13" spans="1:6" x14ac:dyDescent="0.25">
      <c r="A13" t="s">
        <v>6</v>
      </c>
      <c r="B13" s="3">
        <v>3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  <col min="5" max="5" width="18" bestFit="1" customWidth="1"/>
  </cols>
  <sheetData>
    <row r="3" spans="1:6" x14ac:dyDescent="0.25">
      <c r="A3" t="s">
        <v>0</v>
      </c>
      <c r="B3">
        <v>519</v>
      </c>
      <c r="E3" t="s">
        <v>9</v>
      </c>
      <c r="F3">
        <v>497</v>
      </c>
    </row>
    <row r="4" spans="1:6" x14ac:dyDescent="0.25">
      <c r="A4" t="s">
        <v>1</v>
      </c>
      <c r="B4">
        <v>22</v>
      </c>
      <c r="C4">
        <f>B4*100/B3</f>
        <v>4.2389210019267827</v>
      </c>
      <c r="E4" t="s">
        <v>13</v>
      </c>
      <c r="F4">
        <f>B8</f>
        <v>79</v>
      </c>
    </row>
    <row r="5" spans="1:6" x14ac:dyDescent="0.25">
      <c r="E5" t="s">
        <v>12</v>
      </c>
      <c r="F5">
        <f>F3-F4</f>
        <v>418</v>
      </c>
    </row>
    <row r="6" spans="1:6" x14ac:dyDescent="0.25">
      <c r="A6" t="s">
        <v>2</v>
      </c>
      <c r="B6">
        <f>B3-B4</f>
        <v>497</v>
      </c>
      <c r="E6" t="s">
        <v>5</v>
      </c>
      <c r="F6">
        <f>B12</f>
        <v>78</v>
      </c>
    </row>
    <row r="7" spans="1:6" x14ac:dyDescent="0.25">
      <c r="E7" t="s">
        <v>6</v>
      </c>
      <c r="F7">
        <f>B13</f>
        <v>1</v>
      </c>
    </row>
    <row r="8" spans="1:6" x14ac:dyDescent="0.25">
      <c r="A8" t="s">
        <v>3</v>
      </c>
      <c r="B8" s="3">
        <v>79</v>
      </c>
    </row>
    <row r="9" spans="1:6" x14ac:dyDescent="0.25">
      <c r="B9" s="3"/>
    </row>
    <row r="10" spans="1:6" x14ac:dyDescent="0.25">
      <c r="A10" t="s">
        <v>4</v>
      </c>
      <c r="B10" s="3">
        <f>B8*100/B6</f>
        <v>15.895372233400403</v>
      </c>
    </row>
    <row r="11" spans="1:6" x14ac:dyDescent="0.25">
      <c r="B11" s="3"/>
    </row>
    <row r="12" spans="1:6" x14ac:dyDescent="0.25">
      <c r="A12" t="s">
        <v>5</v>
      </c>
      <c r="B12" s="3">
        <v>78</v>
      </c>
    </row>
    <row r="13" spans="1:6" x14ac:dyDescent="0.25">
      <c r="A13" t="s">
        <v>6</v>
      </c>
      <c r="B13" s="3">
        <v>1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413</v>
      </c>
      <c r="E3" t="s">
        <v>9</v>
      </c>
      <c r="F3">
        <v>453</v>
      </c>
    </row>
    <row r="4" spans="1:6" x14ac:dyDescent="0.25">
      <c r="A4" t="s">
        <v>1</v>
      </c>
      <c r="B4">
        <v>21</v>
      </c>
      <c r="C4">
        <f>B4*100/B3</f>
        <v>5.0847457627118642</v>
      </c>
      <c r="E4" t="s">
        <v>13</v>
      </c>
      <c r="F4">
        <f>B8</f>
        <v>65</v>
      </c>
    </row>
    <row r="5" spans="1:6" x14ac:dyDescent="0.25">
      <c r="E5" t="s">
        <v>12</v>
      </c>
      <c r="F5">
        <f>F3-F4</f>
        <v>388</v>
      </c>
    </row>
    <row r="6" spans="1:6" x14ac:dyDescent="0.25">
      <c r="A6" t="s">
        <v>2</v>
      </c>
      <c r="B6">
        <f>B3-B4</f>
        <v>392</v>
      </c>
      <c r="C6">
        <v>61</v>
      </c>
      <c r="E6" t="s">
        <v>5</v>
      </c>
      <c r="F6">
        <f>B12</f>
        <v>60</v>
      </c>
    </row>
    <row r="7" spans="1:6" x14ac:dyDescent="0.25">
      <c r="B7">
        <f>B6+C6</f>
        <v>453</v>
      </c>
      <c r="E7" t="s">
        <v>6</v>
      </c>
      <c r="F7">
        <f>B13</f>
        <v>5</v>
      </c>
    </row>
    <row r="8" spans="1:6" x14ac:dyDescent="0.25">
      <c r="A8" t="s">
        <v>3</v>
      </c>
      <c r="B8" s="3">
        <v>65</v>
      </c>
    </row>
    <row r="9" spans="1:6" x14ac:dyDescent="0.25">
      <c r="B9" s="3"/>
    </row>
    <row r="10" spans="1:6" x14ac:dyDescent="0.25">
      <c r="A10" t="s">
        <v>4</v>
      </c>
      <c r="B10" s="3">
        <f>B8*100/B6</f>
        <v>16.581632653061224</v>
      </c>
    </row>
    <row r="11" spans="1:6" x14ac:dyDescent="0.25">
      <c r="B11" s="3"/>
    </row>
    <row r="12" spans="1:6" x14ac:dyDescent="0.25">
      <c r="A12" t="s">
        <v>5</v>
      </c>
      <c r="B12" s="3">
        <v>60</v>
      </c>
    </row>
    <row r="13" spans="1:6" x14ac:dyDescent="0.25">
      <c r="A13" t="s">
        <v>6</v>
      </c>
      <c r="B13" s="3">
        <v>5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3"/>
  <sheetViews>
    <sheetView workbookViewId="0">
      <selection activeCell="G38" sqref="G38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67</v>
      </c>
      <c r="E3" t="s">
        <v>9</v>
      </c>
      <c r="F3">
        <f>B3</f>
        <v>67</v>
      </c>
    </row>
    <row r="4" spans="1:6" x14ac:dyDescent="0.25">
      <c r="A4" t="s">
        <v>1</v>
      </c>
      <c r="B4">
        <v>6</v>
      </c>
      <c r="C4">
        <f>B4*100/B3</f>
        <v>8.9552238805970141</v>
      </c>
      <c r="E4" t="s">
        <v>13</v>
      </c>
      <c r="F4">
        <f>B8</f>
        <v>1</v>
      </c>
    </row>
    <row r="5" spans="1:6" x14ac:dyDescent="0.25">
      <c r="E5" t="s">
        <v>12</v>
      </c>
      <c r="F5">
        <f>F3-F4</f>
        <v>66</v>
      </c>
    </row>
    <row r="6" spans="1:6" x14ac:dyDescent="0.25">
      <c r="A6" t="s">
        <v>2</v>
      </c>
      <c r="B6">
        <f>B3-B4</f>
        <v>61</v>
      </c>
      <c r="E6" t="s">
        <v>5</v>
      </c>
      <c r="F6">
        <f>B12</f>
        <v>1</v>
      </c>
    </row>
    <row r="7" spans="1:6" x14ac:dyDescent="0.25">
      <c r="E7" t="s">
        <v>6</v>
      </c>
      <c r="F7">
        <f>B13</f>
        <v>1</v>
      </c>
    </row>
    <row r="8" spans="1:6" x14ac:dyDescent="0.25">
      <c r="A8" t="s">
        <v>3</v>
      </c>
      <c r="B8" s="2">
        <v>1</v>
      </c>
    </row>
    <row r="10" spans="1:6" x14ac:dyDescent="0.25">
      <c r="A10" t="s">
        <v>4</v>
      </c>
      <c r="B10">
        <f>B8*100/B6</f>
        <v>1.639344262295082</v>
      </c>
    </row>
    <row r="12" spans="1:6" x14ac:dyDescent="0.25">
      <c r="A12" t="s">
        <v>5</v>
      </c>
      <c r="B12" s="2">
        <v>1</v>
      </c>
    </row>
    <row r="13" spans="1:6" x14ac:dyDescent="0.25">
      <c r="A13" t="s">
        <v>6</v>
      </c>
      <c r="B13" s="2">
        <v>1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workbookViewId="0">
      <selection activeCell="F4" sqref="F4"/>
    </sheetView>
  </sheetViews>
  <sheetFormatPr baseColWidth="10" defaultRowHeight="15" x14ac:dyDescent="0.25"/>
  <cols>
    <col min="1" max="1" width="44.42578125" bestFit="1" customWidth="1"/>
  </cols>
  <sheetData>
    <row r="3" spans="1:6" x14ac:dyDescent="0.25">
      <c r="A3" t="s">
        <v>0</v>
      </c>
      <c r="B3">
        <v>1534</v>
      </c>
      <c r="E3" t="s">
        <v>9</v>
      </c>
      <c r="F3">
        <v>1391</v>
      </c>
    </row>
    <row r="4" spans="1:6" x14ac:dyDescent="0.25">
      <c r="A4" t="s">
        <v>1</v>
      </c>
      <c r="B4">
        <v>143</v>
      </c>
      <c r="C4">
        <f>B4*100/B3</f>
        <v>9.3220338983050848</v>
      </c>
      <c r="E4" t="s">
        <v>13</v>
      </c>
      <c r="F4">
        <f>B8</f>
        <v>306</v>
      </c>
    </row>
    <row r="5" spans="1:6" x14ac:dyDescent="0.25">
      <c r="E5" t="s">
        <v>12</v>
      </c>
      <c r="F5">
        <f>F3-F4</f>
        <v>1085</v>
      </c>
    </row>
    <row r="6" spans="1:6" x14ac:dyDescent="0.25">
      <c r="A6" t="s">
        <v>2</v>
      </c>
      <c r="B6">
        <f>B3-B4</f>
        <v>1391</v>
      </c>
      <c r="E6" t="s">
        <v>5</v>
      </c>
      <c r="F6">
        <f>B12</f>
        <v>299</v>
      </c>
    </row>
    <row r="7" spans="1:6" x14ac:dyDescent="0.25">
      <c r="E7" t="s">
        <v>6</v>
      </c>
      <c r="F7">
        <f>B13</f>
        <v>7</v>
      </c>
    </row>
    <row r="8" spans="1:6" x14ac:dyDescent="0.25">
      <c r="A8" t="s">
        <v>3</v>
      </c>
      <c r="B8" s="3">
        <v>306</v>
      </c>
    </row>
    <row r="9" spans="1:6" x14ac:dyDescent="0.25">
      <c r="B9" s="3"/>
    </row>
    <row r="10" spans="1:6" x14ac:dyDescent="0.25">
      <c r="A10" t="s">
        <v>4</v>
      </c>
      <c r="B10" s="3">
        <f>B8*100/B6</f>
        <v>21.998562185478072</v>
      </c>
    </row>
    <row r="11" spans="1:6" x14ac:dyDescent="0.25">
      <c r="B11" s="3"/>
    </row>
    <row r="12" spans="1:6" x14ac:dyDescent="0.25">
      <c r="A12" t="s">
        <v>5</v>
      </c>
      <c r="B12" s="3">
        <v>299</v>
      </c>
    </row>
    <row r="13" spans="1:6" x14ac:dyDescent="0.25">
      <c r="A13" t="s">
        <v>6</v>
      </c>
      <c r="B13" s="3">
        <v>7</v>
      </c>
    </row>
    <row r="14" spans="1:6" x14ac:dyDescent="0.25">
      <c r="B14" s="3"/>
    </row>
    <row r="15" spans="1:6" x14ac:dyDescent="0.25">
      <c r="B15" s="3"/>
    </row>
    <row r="16" spans="1:6" x14ac:dyDescent="0.25">
      <c r="B16" s="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Gunsleben-1</vt:lpstr>
      <vt:lpstr>Hamersleben-1</vt:lpstr>
      <vt:lpstr>Neuwegersleben-1</vt:lpstr>
      <vt:lpstr>Wulferstedt-1</vt:lpstr>
      <vt:lpstr>Ausleben-1</vt:lpstr>
      <vt:lpstr>Ottleben-1</vt:lpstr>
      <vt:lpstr>Warsleben-1</vt:lpstr>
      <vt:lpstr>Üplingen-in Warsleben</vt:lpstr>
      <vt:lpstr>Gröningen-1</vt:lpstr>
      <vt:lpstr>Kloster-1</vt:lpstr>
      <vt:lpstr>Dalldorf-1</vt:lpstr>
      <vt:lpstr>Großalsleben-1</vt:lpstr>
      <vt:lpstr>Krottorf-1</vt:lpstr>
      <vt:lpstr>Kroppenstedt-1</vt:lpstr>
      <vt:lpstr>Briefwahl-1</vt:lpstr>
      <vt:lpstr>gesamt-1</vt:lpstr>
    </vt:vector>
  </TitlesOfParts>
  <Company>Verbandsgemeinde Westliche Börde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Schauer, Nadine</dc:creator>
  <cp:lastModifiedBy>Schauer, Nadine</cp:lastModifiedBy>
  <dcterms:created xsi:type="dcterms:W3CDTF">2023-09-22T11:02:32Z</dcterms:created>
  <dcterms:modified xsi:type="dcterms:W3CDTF">2023-09-25T12:43:07Z</dcterms:modified>
</cp:coreProperties>
</file>